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估值建模样题-11道\样题答案版\"/>
    </mc:Choice>
  </mc:AlternateContent>
  <xr:revisionPtr revIDLastSave="0" documentId="13_ncr:1_{0E922776-C412-4713-8C7C-EB2E4E3D5FDC}" xr6:coauthVersionLast="47" xr6:coauthVersionMax="47" xr10:uidLastSave="{00000000-0000-0000-0000-000000000000}"/>
  <bookViews>
    <workbookView xWindow="-120" yWindow="-120" windowWidth="20730" windowHeight="11160" tabRatio="870" xr2:uid="{00000000-000D-0000-FFFF-FFFF00000000}"/>
  </bookViews>
  <sheets>
    <sheet name="固定资产折旧" sheetId="75" r:id="rId1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3" i="75" l="1"/>
  <c r="I43" i="75"/>
  <c r="H43" i="75"/>
  <c r="G43" i="75"/>
  <c r="F43" i="75"/>
  <c r="O42" i="75"/>
  <c r="N42" i="75"/>
  <c r="H42" i="75"/>
  <c r="G42" i="75"/>
  <c r="F42" i="75"/>
  <c r="O41" i="75"/>
  <c r="N41" i="75"/>
  <c r="M41" i="75"/>
  <c r="G41" i="75"/>
  <c r="F41" i="75"/>
  <c r="O40" i="75"/>
  <c r="N40" i="75"/>
  <c r="M40" i="75"/>
  <c r="L40" i="75"/>
  <c r="F40" i="75"/>
  <c r="I35" i="75"/>
  <c r="H35" i="75"/>
  <c r="G35" i="75"/>
  <c r="F35" i="75"/>
  <c r="H34" i="75"/>
  <c r="G34" i="75"/>
  <c r="F34" i="75"/>
  <c r="O33" i="75"/>
  <c r="G33" i="75"/>
  <c r="F33" i="75"/>
  <c r="O32" i="75"/>
  <c r="N32" i="75"/>
  <c r="F32" i="75"/>
  <c r="I23" i="75"/>
  <c r="I26" i="75"/>
  <c r="J23" i="75"/>
  <c r="J26" i="75"/>
  <c r="K23" i="75"/>
  <c r="K25" i="75"/>
  <c r="L23" i="75"/>
  <c r="L25" i="75"/>
  <c r="M23" i="75"/>
  <c r="M27" i="75" s="1"/>
  <c r="M26" i="75"/>
  <c r="N23" i="75"/>
  <c r="N27" i="75" s="1"/>
  <c r="O23" i="75"/>
  <c r="O25" i="75" s="1"/>
  <c r="H23" i="75"/>
  <c r="H25" i="75"/>
  <c r="F25" i="75"/>
  <c r="G25" i="75"/>
  <c r="F26" i="75"/>
  <c r="G26" i="75"/>
  <c r="H26" i="75"/>
  <c r="F27" i="75"/>
  <c r="G27" i="75"/>
  <c r="H27" i="75"/>
  <c r="I27" i="75"/>
  <c r="J27" i="75"/>
  <c r="K27" i="75"/>
  <c r="H24" i="75"/>
  <c r="J24" i="75"/>
  <c r="K24" i="75"/>
  <c r="M24" i="75"/>
  <c r="N24" i="75"/>
  <c r="F24" i="75"/>
  <c r="F23" i="75"/>
  <c r="G23" i="75"/>
  <c r="G24" i="75"/>
  <c r="G28" i="75" s="1"/>
  <c r="F31" i="75"/>
  <c r="G31" i="75"/>
  <c r="G32" i="75"/>
  <c r="H31" i="75"/>
  <c r="H32" i="75"/>
  <c r="I31" i="75"/>
  <c r="I34" i="75" s="1"/>
  <c r="J31" i="75"/>
  <c r="J35" i="75" s="1"/>
  <c r="K31" i="75"/>
  <c r="K35" i="75"/>
  <c r="K34" i="75"/>
  <c r="L31" i="75"/>
  <c r="L34" i="75" s="1"/>
  <c r="M31" i="75"/>
  <c r="M32" i="75"/>
  <c r="N31" i="75"/>
  <c r="N34" i="75"/>
  <c r="N35" i="75"/>
  <c r="O31" i="75"/>
  <c r="O35" i="75" s="1"/>
  <c r="F39" i="75"/>
  <c r="G39" i="75"/>
  <c r="G40" i="75" s="1"/>
  <c r="H39" i="75"/>
  <c r="H41" i="75" s="1"/>
  <c r="H40" i="75"/>
  <c r="I39" i="75"/>
  <c r="I41" i="75" s="1"/>
  <c r="I42" i="75"/>
  <c r="J39" i="75"/>
  <c r="J41" i="75" s="1"/>
  <c r="K39" i="75"/>
  <c r="K43" i="75"/>
  <c r="K42" i="75"/>
  <c r="L39" i="75"/>
  <c r="L42" i="75"/>
  <c r="M39" i="75"/>
  <c r="M42" i="75" s="1"/>
  <c r="M43" i="75"/>
  <c r="N39" i="75"/>
  <c r="N43" i="75"/>
  <c r="O39" i="75"/>
  <c r="L33" i="75"/>
  <c r="J34" i="75"/>
  <c r="L35" i="75"/>
  <c r="L43" i="75"/>
  <c r="K40" i="75"/>
  <c r="L32" i="75"/>
  <c r="J33" i="75"/>
  <c r="N33" i="75"/>
  <c r="L41" i="75"/>
  <c r="I25" i="75"/>
  <c r="K26" i="75"/>
  <c r="I32" i="75"/>
  <c r="I24" i="75"/>
  <c r="O26" i="75"/>
  <c r="M33" i="75"/>
  <c r="I40" i="75"/>
  <c r="O34" i="75"/>
  <c r="M35" i="75"/>
  <c r="L24" i="75"/>
  <c r="N26" i="75"/>
  <c r="K41" i="75"/>
  <c r="H33" i="75"/>
  <c r="K33" i="75"/>
  <c r="K32" i="75"/>
  <c r="K36" i="75" s="1"/>
  <c r="M34" i="75"/>
  <c r="L26" i="75"/>
  <c r="L27" i="75"/>
  <c r="N25" i="75"/>
  <c r="J25" i="75"/>
  <c r="J28" i="75" s="1"/>
  <c r="K44" i="75" l="1"/>
  <c r="K28" i="75"/>
  <c r="K46" i="75" s="1"/>
  <c r="H36" i="75"/>
  <c r="O44" i="75"/>
  <c r="N28" i="75"/>
  <c r="L28" i="75"/>
  <c r="L44" i="75"/>
  <c r="I28" i="75"/>
  <c r="H28" i="75"/>
  <c r="N44" i="75"/>
  <c r="O36" i="75"/>
  <c r="N36" i="75"/>
  <c r="N46" i="75" s="1"/>
  <c r="I44" i="75"/>
  <c r="H44" i="75"/>
  <c r="M36" i="75"/>
  <c r="G44" i="75"/>
  <c r="F28" i="75"/>
  <c r="G36" i="75"/>
  <c r="F44" i="75"/>
  <c r="F36" i="75"/>
  <c r="M44" i="75"/>
  <c r="L36" i="75"/>
  <c r="M25" i="75"/>
  <c r="M28" i="75" s="1"/>
  <c r="M46" i="75" s="1"/>
  <c r="O27" i="75"/>
  <c r="O24" i="75"/>
  <c r="J32" i="75"/>
  <c r="J36" i="75" s="1"/>
  <c r="J43" i="75"/>
  <c r="J40" i="75"/>
  <c r="I33" i="75"/>
  <c r="I36" i="75" s="1"/>
  <c r="J42" i="75"/>
  <c r="G46" i="75" l="1"/>
  <c r="H46" i="75"/>
  <c r="F46" i="75"/>
  <c r="I46" i="75"/>
  <c r="L46" i="75"/>
  <c r="O28" i="75"/>
  <c r="O46" i="75" s="1"/>
  <c r="J44" i="75"/>
  <c r="J46" i="75" s="1"/>
</calcChain>
</file>

<file path=xl/sharedStrings.xml><?xml version="1.0" encoding="utf-8"?>
<sst xmlns="http://schemas.openxmlformats.org/spreadsheetml/2006/main" count="39" uniqueCount="30">
  <si>
    <t>机器设备折旧</t>
    <phoneticPr fontId="2" type="noConversion"/>
  </si>
  <si>
    <t>厂房折旧汇总</t>
    <phoneticPr fontId="2" type="noConversion"/>
  </si>
  <si>
    <t>机器设备折旧汇总</t>
    <phoneticPr fontId="2" type="noConversion"/>
  </si>
  <si>
    <t>运输设备折旧</t>
    <phoneticPr fontId="2" type="noConversion"/>
  </si>
  <si>
    <t>运输设备折旧汇总</t>
    <phoneticPr fontId="2" type="noConversion"/>
  </si>
  <si>
    <t>题目信息</t>
    <phoneticPr fontId="2" type="noConversion"/>
  </si>
  <si>
    <t>该公司对于固定资产的折旧政策为：</t>
    <phoneticPr fontId="2" type="noConversion"/>
  </si>
  <si>
    <t>资产类别</t>
    <phoneticPr fontId="2" type="noConversion"/>
  </si>
  <si>
    <t>折旧年限</t>
    <phoneticPr fontId="2" type="noConversion"/>
  </si>
  <si>
    <t>折旧方法</t>
    <phoneticPr fontId="2" type="noConversion"/>
  </si>
  <si>
    <t>厂房建筑物</t>
    <phoneticPr fontId="2" type="noConversion"/>
  </si>
  <si>
    <t>直线折旧法</t>
    <phoneticPr fontId="2" type="noConversion"/>
  </si>
  <si>
    <t>机器设备</t>
    <phoneticPr fontId="2" type="noConversion"/>
  </si>
  <si>
    <t>运输设备</t>
    <phoneticPr fontId="2" type="noConversion"/>
  </si>
  <si>
    <t>题目要求</t>
    <phoneticPr fontId="2" type="noConversion"/>
  </si>
  <si>
    <t>答题区域</t>
    <phoneticPr fontId="2" type="noConversion"/>
  </si>
  <si>
    <t>固定资产折旧</t>
    <phoneticPr fontId="2" type="noConversion"/>
  </si>
  <si>
    <t>厂房折旧</t>
    <phoneticPr fontId="2" type="noConversion"/>
  </si>
  <si>
    <t>固定资产购建</t>
    <phoneticPr fontId="2" type="noConversion"/>
  </si>
  <si>
    <t>购建年份</t>
    <phoneticPr fontId="2" type="noConversion"/>
  </si>
  <si>
    <t>折旧率</t>
    <phoneticPr fontId="2" type="noConversion"/>
  </si>
  <si>
    <t>（除百分数外，单位为万元人民币）</t>
    <phoneticPr fontId="2" type="noConversion"/>
  </si>
  <si>
    <r>
      <t>2021</t>
    </r>
    <r>
      <rPr>
        <sz val="10"/>
        <rFont val="华文楷体"/>
        <family val="3"/>
        <charset val="134"/>
      </rPr>
      <t>年年末，价值</t>
    </r>
    <r>
      <rPr>
        <sz val="10"/>
        <rFont val="Arial"/>
        <family val="2"/>
      </rPr>
      <t>15,000</t>
    </r>
    <r>
      <rPr>
        <sz val="10"/>
        <rFont val="华文楷体"/>
        <family val="3"/>
        <charset val="134"/>
      </rPr>
      <t>万元的厂房、</t>
    </r>
    <r>
      <rPr>
        <sz val="10"/>
        <rFont val="Arial"/>
        <family val="2"/>
      </rPr>
      <t>30,000</t>
    </r>
    <r>
      <rPr>
        <sz val="10"/>
        <rFont val="华文楷体"/>
        <family val="3"/>
        <charset val="134"/>
      </rPr>
      <t>万元的机器设备以及</t>
    </r>
    <r>
      <rPr>
        <sz val="10"/>
        <rFont val="Arial"/>
        <family val="2"/>
      </rPr>
      <t>200</t>
    </r>
    <r>
      <rPr>
        <sz val="10"/>
        <rFont val="华文楷体"/>
        <family val="3"/>
        <charset val="134"/>
      </rPr>
      <t>万元的运输设备投入使用。</t>
    </r>
    <phoneticPr fontId="2" type="noConversion"/>
  </si>
  <si>
    <r>
      <t>从</t>
    </r>
    <r>
      <rPr>
        <sz val="10"/>
        <rFont val="Arial"/>
        <family val="2"/>
      </rPr>
      <t>2022</t>
    </r>
    <r>
      <rPr>
        <sz val="10"/>
        <rFont val="华文楷体"/>
        <family val="3"/>
        <charset val="134"/>
      </rPr>
      <t>年至</t>
    </r>
    <r>
      <rPr>
        <sz val="10"/>
        <rFont val="Arial"/>
        <family val="2"/>
      </rPr>
      <t>2024</t>
    </r>
    <r>
      <rPr>
        <sz val="10"/>
        <rFont val="华文楷体"/>
        <family val="3"/>
        <charset val="134"/>
      </rPr>
      <t>年，该公司每年年末有</t>
    </r>
    <r>
      <rPr>
        <sz val="10"/>
        <rFont val="Arial"/>
        <family val="2"/>
      </rPr>
      <t>1,000</t>
    </r>
    <r>
      <rPr>
        <sz val="10"/>
        <rFont val="华文楷体"/>
        <family val="3"/>
        <charset val="134"/>
      </rPr>
      <t>万元机器设备和</t>
    </r>
    <r>
      <rPr>
        <sz val="10"/>
        <rFont val="Arial"/>
        <family val="2"/>
      </rPr>
      <t>100</t>
    </r>
    <r>
      <rPr>
        <sz val="10"/>
        <rFont val="华文楷体"/>
        <family val="3"/>
        <charset val="134"/>
      </rPr>
      <t>万元运输设备投入使用。</t>
    </r>
    <phoneticPr fontId="2" type="noConversion"/>
  </si>
  <si>
    <t>残值率</t>
    <phoneticPr fontId="2" type="noConversion"/>
  </si>
  <si>
    <r>
      <t>假设您于</t>
    </r>
    <r>
      <rPr>
        <sz val="10"/>
        <rFont val="Arial"/>
        <family val="2"/>
      </rPr>
      <t>2021</t>
    </r>
    <r>
      <rPr>
        <sz val="10"/>
        <rFont val="华文楷体"/>
        <family val="3"/>
        <charset val="134"/>
      </rPr>
      <t>年年初为一家公司构建财务预测模型，预测期起点为</t>
    </r>
    <r>
      <rPr>
        <sz val="10"/>
        <rFont val="Arial"/>
        <family val="2"/>
      </rPr>
      <t>2021</t>
    </r>
    <r>
      <rPr>
        <sz val="10"/>
        <rFont val="华文楷体"/>
        <family val="3"/>
        <charset val="134"/>
      </rPr>
      <t>年</t>
    </r>
    <r>
      <rPr>
        <sz val="10"/>
        <rFont val="Arial"/>
        <family val="2"/>
      </rPr>
      <t>1</t>
    </r>
    <r>
      <rPr>
        <sz val="10"/>
        <rFont val="华文楷体"/>
        <family val="3"/>
        <charset val="134"/>
      </rPr>
      <t>月</t>
    </r>
    <r>
      <rPr>
        <sz val="10"/>
        <rFont val="Arial"/>
        <family val="2"/>
      </rPr>
      <t>1</t>
    </r>
    <r>
      <rPr>
        <sz val="10"/>
        <rFont val="华文楷体"/>
        <family val="3"/>
        <charset val="134"/>
      </rPr>
      <t>日。</t>
    </r>
    <phoneticPr fontId="2" type="noConversion"/>
  </si>
  <si>
    <r>
      <t>该公司未来</t>
    </r>
    <r>
      <rPr>
        <sz val="10"/>
        <rFont val="Arial"/>
        <family val="2"/>
      </rPr>
      <t>4</t>
    </r>
    <r>
      <rPr>
        <sz val="10"/>
        <rFont val="华文楷体"/>
        <family val="3"/>
        <charset val="134"/>
      </rPr>
      <t>年（</t>
    </r>
    <r>
      <rPr>
        <sz val="10"/>
        <rFont val="Arial"/>
        <family val="2"/>
      </rPr>
      <t>2021</t>
    </r>
    <r>
      <rPr>
        <sz val="10"/>
        <rFont val="Arial"/>
        <family val="2"/>
      </rPr>
      <t>~</t>
    </r>
    <r>
      <rPr>
        <sz val="10"/>
        <rFont val="Arial"/>
        <family val="2"/>
      </rPr>
      <t>2024</t>
    </r>
    <r>
      <rPr>
        <sz val="10"/>
        <rFont val="华文楷体"/>
        <family val="3"/>
        <charset val="134"/>
      </rPr>
      <t>年）的固定资产投资计划如下：</t>
    </r>
    <phoneticPr fontId="2" type="noConversion"/>
  </si>
  <si>
    <r>
      <t>2021-2024</t>
    </r>
    <r>
      <rPr>
        <b/>
        <sz val="10"/>
        <rFont val="宋体"/>
        <family val="3"/>
        <charset val="134"/>
      </rPr>
      <t>年新增固定资产折旧汇总</t>
    </r>
    <phoneticPr fontId="2" type="noConversion"/>
  </si>
  <si>
    <r>
      <t>请使您的计算结果可以随固定资产投资计划（即</t>
    </r>
    <r>
      <rPr>
        <sz val="10"/>
        <rFont val="Arial"/>
        <family val="2"/>
      </rPr>
      <t>2021</t>
    </r>
    <r>
      <rPr>
        <sz val="10"/>
        <rFont val="Arial"/>
        <family val="2"/>
      </rPr>
      <t>~</t>
    </r>
    <r>
      <rPr>
        <sz val="10"/>
        <rFont val="Arial"/>
        <family val="2"/>
      </rPr>
      <t>2024</t>
    </r>
    <r>
      <rPr>
        <sz val="10"/>
        <rFont val="华文楷体"/>
        <family val="3"/>
        <charset val="134"/>
      </rPr>
      <t>年每年投入使用的各类固定资产的金额）、折旧年限和残值率的假设变化而变化。</t>
    </r>
    <phoneticPr fontId="2" type="noConversion"/>
  </si>
  <si>
    <r>
      <t>请根据上述信息，计算</t>
    </r>
    <r>
      <rPr>
        <sz val="10"/>
        <rFont val="Arial"/>
        <family val="2"/>
      </rPr>
      <t>2021~2024</t>
    </r>
    <r>
      <rPr>
        <sz val="10"/>
        <rFont val="华文楷体"/>
        <family val="3"/>
        <charset val="134"/>
      </rPr>
      <t>年投入使用的固定资产在预测期（</t>
    </r>
    <r>
      <rPr>
        <sz val="10"/>
        <rFont val="Arial"/>
        <family val="2"/>
      </rPr>
      <t>2021~2030</t>
    </r>
    <r>
      <rPr>
        <sz val="10"/>
        <rFont val="华文楷体"/>
        <family val="3"/>
        <charset val="134"/>
      </rPr>
      <t>年）每年产生的折旧，不考虑这些固定资产的减值及处置。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</si>
</sst>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_);\(#,##0.0\)"/>
    <numFmt numFmtId="177" formatCode="0.0%"/>
    <numFmt numFmtId="178" formatCode="#,##0_);\(#,##0\)"/>
    <numFmt numFmtId="179" formatCode="0\ &quot;E&quot;"/>
  </numFmts>
  <fonts count="15" x14ac:knownFonts="1">
    <font>
      <sz val="10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10"/>
      <color indexed="12"/>
      <name val="Arial"/>
      <family val="2"/>
    </font>
    <font>
      <b/>
      <sz val="10"/>
      <name val="Arial"/>
      <family val="2"/>
    </font>
    <font>
      <sz val="14"/>
      <color indexed="9"/>
      <name val="Arial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4"/>
      <color indexed="9"/>
      <name val="华文楷体"/>
      <family val="3"/>
      <charset val="134"/>
    </font>
    <font>
      <b/>
      <sz val="10"/>
      <name val="华文楷体"/>
      <family val="3"/>
      <charset val="134"/>
    </font>
    <font>
      <sz val="10"/>
      <name val="华文楷体"/>
      <family val="3"/>
      <charset val="134"/>
    </font>
    <font>
      <b/>
      <i/>
      <sz val="10"/>
      <name val="宋体"/>
      <family val="3"/>
      <charset val="134"/>
    </font>
    <font>
      <sz val="10"/>
      <name val="Arial"/>
      <family val="2"/>
    </font>
    <font>
      <sz val="10"/>
      <name val="Arial"/>
      <family val="2"/>
    </font>
    <font>
      <sz val="10"/>
      <name val="华文楷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51"/>
      </left>
      <right style="thin">
        <color indexed="51"/>
      </right>
      <top style="thin">
        <color indexed="51"/>
      </top>
      <bottom style="thin">
        <color indexed="51"/>
      </bottom>
      <diagonal/>
    </border>
    <border>
      <left/>
      <right style="thick">
        <color indexed="64"/>
      </right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">
        <color indexed="64"/>
      </top>
      <bottom style="thick">
        <color indexed="64"/>
      </bottom>
      <diagonal/>
    </border>
  </borders>
  <cellStyleXfs count="5">
    <xf numFmtId="0" fontId="0" fillId="0" borderId="0">
      <alignment vertical="center"/>
    </xf>
    <xf numFmtId="176" fontId="1" fillId="0" borderId="0" applyFont="0" applyFill="0" applyBorder="0" applyAlignment="0"/>
    <xf numFmtId="0" fontId="1" fillId="0" borderId="0">
      <alignment vertical="center"/>
    </xf>
    <xf numFmtId="176" fontId="3" fillId="0" borderId="0" applyNumberFormat="0" applyFill="0" applyBorder="0" applyAlignment="0" applyProtection="0"/>
    <xf numFmtId="176" fontId="1" fillId="2" borderId="1" applyNumberFormat="0" applyFont="0" applyAlignment="0" applyProtection="0"/>
  </cellStyleXfs>
  <cellXfs count="47">
    <xf numFmtId="0" fontId="0" fillId="0" borderId="0" xfId="0">
      <alignment vertical="center"/>
    </xf>
    <xf numFmtId="0" fontId="5" fillId="3" borderId="0" xfId="0" applyFont="1" applyFill="1" applyAlignment="1"/>
    <xf numFmtId="0" fontId="6" fillId="0" borderId="0" xfId="0" applyFont="1" applyAlignment="1"/>
    <xf numFmtId="0" fontId="8" fillId="3" borderId="0" xfId="0" applyFont="1" applyFill="1" applyAlignment="1"/>
    <xf numFmtId="0" fontId="7" fillId="0" borderId="0" xfId="0" applyFont="1" applyBorder="1" applyAlignment="1"/>
    <xf numFmtId="0" fontId="6" fillId="0" borderId="0" xfId="0" applyFont="1" applyBorder="1" applyAlignment="1"/>
    <xf numFmtId="0" fontId="9" fillId="4" borderId="0" xfId="0" applyFont="1" applyFill="1" applyAlignment="1"/>
    <xf numFmtId="0" fontId="10" fillId="4" borderId="0" xfId="0" applyFont="1" applyFill="1" applyAlignment="1"/>
    <xf numFmtId="0" fontId="4" fillId="0" borderId="2" xfId="0" applyFont="1" applyBorder="1" applyAlignment="1"/>
    <xf numFmtId="178" fontId="3" fillId="5" borderId="3" xfId="0" applyNumberFormat="1" applyFont="1" applyFill="1" applyBorder="1" applyAlignment="1"/>
    <xf numFmtId="0" fontId="10" fillId="4" borderId="0" xfId="0" applyNumberFormat="1" applyFont="1" applyFill="1" applyAlignment="1"/>
    <xf numFmtId="0" fontId="11" fillId="0" borderId="0" xfId="0" applyFont="1" applyBorder="1" applyAlignment="1"/>
    <xf numFmtId="178" fontId="4" fillId="0" borderId="0" xfId="0" applyNumberFormat="1" applyFont="1" applyBorder="1" applyAlignment="1"/>
    <xf numFmtId="0" fontId="12" fillId="0" borderId="0" xfId="0" applyFont="1" applyAlignment="1"/>
    <xf numFmtId="0" fontId="12" fillId="4" borderId="0" xfId="0" applyFont="1" applyFill="1" applyAlignment="1"/>
    <xf numFmtId="0" fontId="12" fillId="4" borderId="0" xfId="0" applyNumberFormat="1" applyFont="1" applyFill="1" applyAlignment="1"/>
    <xf numFmtId="9" fontId="12" fillId="4" borderId="0" xfId="0" applyNumberFormat="1" applyFont="1" applyFill="1" applyAlignment="1"/>
    <xf numFmtId="0" fontId="12" fillId="4" borderId="4" xfId="0" applyFont="1" applyFill="1" applyBorder="1" applyAlignment="1"/>
    <xf numFmtId="0" fontId="12" fillId="4" borderId="4" xfId="0" applyNumberFormat="1" applyFont="1" applyFill="1" applyBorder="1" applyAlignment="1"/>
    <xf numFmtId="0" fontId="12" fillId="0" borderId="0" xfId="0" applyFont="1" applyBorder="1" applyAlignment="1"/>
    <xf numFmtId="0" fontId="12" fillId="0" borderId="0" xfId="0" applyFont="1" applyBorder="1" applyAlignment="1">
      <alignment horizontal="right"/>
    </xf>
    <xf numFmtId="0" fontId="12" fillId="0" borderId="5" xfId="0" applyFont="1" applyBorder="1" applyAlignment="1"/>
    <xf numFmtId="0" fontId="4" fillId="0" borderId="0" xfId="0" applyFont="1" applyBorder="1" applyAlignment="1"/>
    <xf numFmtId="0" fontId="12" fillId="0" borderId="2" xfId="0" applyFont="1" applyBorder="1" applyAlignment="1"/>
    <xf numFmtId="0" fontId="12" fillId="0" borderId="0" xfId="0" applyFont="1" applyFill="1" applyBorder="1" applyAlignment="1"/>
    <xf numFmtId="179" fontId="12" fillId="0" borderId="0" xfId="0" applyNumberFormat="1" applyFont="1" applyFill="1" applyBorder="1" applyAlignment="1"/>
    <xf numFmtId="0" fontId="13" fillId="0" borderId="0" xfId="0" applyFont="1" applyAlignment="1"/>
    <xf numFmtId="177" fontId="13" fillId="0" borderId="0" xfId="0" applyNumberFormat="1" applyFont="1" applyBorder="1" applyAlignment="1"/>
    <xf numFmtId="0" fontId="13" fillId="0" borderId="5" xfId="0" applyFont="1" applyBorder="1" applyAlignment="1"/>
    <xf numFmtId="0" fontId="13" fillId="0" borderId="2" xfId="0" applyFont="1" applyBorder="1" applyAlignment="1"/>
    <xf numFmtId="0" fontId="13" fillId="0" borderId="0" xfId="0" applyFont="1" applyBorder="1" applyAlignment="1"/>
    <xf numFmtId="178" fontId="12" fillId="0" borderId="6" xfId="0" applyNumberFormat="1" applyFont="1" applyBorder="1" applyAlignment="1"/>
    <xf numFmtId="178" fontId="12" fillId="0" borderId="7" xfId="0" applyNumberFormat="1" applyFont="1" applyBorder="1" applyAlignment="1"/>
    <xf numFmtId="178" fontId="12" fillId="0" borderId="8" xfId="0" applyNumberFormat="1" applyFont="1" applyBorder="1" applyAlignment="1"/>
    <xf numFmtId="178" fontId="12" fillId="0" borderId="0" xfId="0" applyNumberFormat="1" applyFont="1" applyBorder="1" applyAlignment="1"/>
    <xf numFmtId="178" fontId="12" fillId="0" borderId="9" xfId="0" applyNumberFormat="1" applyFont="1" applyBorder="1" applyAlignment="1"/>
    <xf numFmtId="178" fontId="12" fillId="0" borderId="10" xfId="0" applyNumberFormat="1" applyFont="1" applyBorder="1" applyAlignment="1"/>
    <xf numFmtId="178" fontId="12" fillId="0" borderId="11" xfId="0" applyNumberFormat="1" applyFont="1" applyBorder="1" applyAlignment="1"/>
    <xf numFmtId="178" fontId="12" fillId="0" borderId="12" xfId="0" applyNumberFormat="1" applyFont="1" applyBorder="1" applyAlignment="1"/>
    <xf numFmtId="178" fontId="12" fillId="0" borderId="13" xfId="0" applyNumberFormat="1" applyFont="1" applyBorder="1" applyAlignment="1"/>
    <xf numFmtId="0" fontId="12" fillId="0" borderId="14" xfId="0" applyFont="1" applyBorder="1" applyAlignment="1"/>
    <xf numFmtId="0" fontId="12" fillId="0" borderId="15" xfId="0" applyFont="1" applyBorder="1" applyAlignment="1"/>
    <xf numFmtId="0" fontId="10" fillId="4" borderId="0" xfId="0" applyNumberFormat="1" applyFont="1" applyFill="1" applyAlignment="1">
      <alignment horizontal="center"/>
    </xf>
    <xf numFmtId="0" fontId="0" fillId="4" borderId="0" xfId="0" applyFont="1" applyFill="1" applyAlignment="1"/>
    <xf numFmtId="177" fontId="3" fillId="5" borderId="3" xfId="0" applyNumberFormat="1" applyFont="1" applyFill="1" applyBorder="1" applyAlignment="1"/>
    <xf numFmtId="0" fontId="14" fillId="4" borderId="0" xfId="0" applyFont="1" applyFill="1" applyAlignment="1"/>
    <xf numFmtId="0" fontId="14" fillId="4" borderId="0" xfId="0" applyNumberFormat="1" applyFont="1" applyFill="1" applyAlignment="1">
      <alignment horizontal="center"/>
    </xf>
  </cellXfs>
  <cellStyles count="5">
    <cellStyle name="Normal_石油公司案例(1) (2)" xfId="1" xr:uid="{00000000-0005-0000-0000-000000000000}"/>
    <cellStyle name="常规" xfId="0" builtinId="0"/>
    <cellStyle name="常规 2" xfId="2" xr:uid="{00000000-0005-0000-0000-000002000000}"/>
    <cellStyle name="样式 2" xfId="3" xr:uid="{00000000-0005-0000-0000-000003000000}"/>
    <cellStyle name="样式 3" xfId="4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CC0000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FFFFB9"/>
      <rgbColor rgb="00CCECFF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R52"/>
  <sheetViews>
    <sheetView tabSelected="1" zoomScale="115" zoomScaleNormal="115" workbookViewId="0"/>
  </sheetViews>
  <sheetFormatPr defaultColWidth="0" defaultRowHeight="0" customHeight="1" zeroHeight="1" x14ac:dyDescent="0.2"/>
  <cols>
    <col min="1" max="2" width="1.7109375" style="13" customWidth="1"/>
    <col min="3" max="4" width="15.7109375" style="13" customWidth="1"/>
    <col min="5" max="15" width="10.7109375" style="13" customWidth="1"/>
    <col min="16" max="17" width="1.7109375" style="13" customWidth="1"/>
    <col min="18" max="18" width="0" style="13" hidden="1" customWidth="1"/>
    <col min="19" max="16384" width="10.7109375" style="13" hidden="1"/>
  </cols>
  <sheetData>
    <row r="1" spans="1:17" ht="24.95" customHeight="1" x14ac:dyDescent="0.35">
      <c r="A1" s="3" t="s">
        <v>16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" customHeight="1" x14ac:dyDescent="0.2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  <c r="M2" s="15"/>
      <c r="N2" s="14"/>
      <c r="O2" s="14"/>
      <c r="P2" s="14"/>
      <c r="Q2" s="14"/>
    </row>
    <row r="3" spans="1:17" ht="15" customHeight="1" x14ac:dyDescent="0.2">
      <c r="A3" s="6" t="s">
        <v>5</v>
      </c>
      <c r="B3" s="14"/>
      <c r="C3" s="14"/>
      <c r="D3" s="15"/>
      <c r="E3" s="15"/>
      <c r="F3" s="15"/>
      <c r="G3" s="15"/>
      <c r="H3" s="15"/>
      <c r="I3" s="15"/>
      <c r="J3" s="15"/>
      <c r="K3" s="15"/>
      <c r="L3" s="15"/>
      <c r="M3" s="15"/>
      <c r="N3" s="14"/>
      <c r="O3" s="14"/>
      <c r="P3" s="14"/>
      <c r="Q3" s="14"/>
    </row>
    <row r="4" spans="1:17" ht="15" customHeight="1" x14ac:dyDescent="0.2">
      <c r="A4" s="14"/>
      <c r="B4" s="45" t="s">
        <v>25</v>
      </c>
      <c r="C4" s="14"/>
      <c r="D4" s="15"/>
      <c r="E4" s="15"/>
      <c r="F4" s="15"/>
      <c r="G4" s="15"/>
      <c r="H4" s="15"/>
      <c r="I4" s="15"/>
      <c r="J4" s="15"/>
      <c r="K4" s="15"/>
      <c r="L4" s="15"/>
      <c r="M4" s="15"/>
      <c r="N4" s="14"/>
      <c r="O4" s="14"/>
      <c r="P4" s="14"/>
      <c r="Q4" s="14"/>
    </row>
    <row r="5" spans="1:17" ht="15" customHeight="1" x14ac:dyDescent="0.2">
      <c r="A5" s="14"/>
      <c r="B5" s="45" t="s">
        <v>26</v>
      </c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4"/>
      <c r="O5" s="14"/>
      <c r="P5" s="14"/>
      <c r="Q5" s="14"/>
    </row>
    <row r="6" spans="1:17" ht="15" customHeight="1" x14ac:dyDescent="0.2">
      <c r="A6" s="14"/>
      <c r="B6" s="14"/>
      <c r="C6" s="43" t="s">
        <v>22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4"/>
      <c r="O6" s="14"/>
      <c r="P6" s="14"/>
      <c r="Q6" s="14"/>
    </row>
    <row r="7" spans="1:17" ht="15" customHeight="1" x14ac:dyDescent="0.2">
      <c r="A7" s="14"/>
      <c r="B7" s="14"/>
      <c r="C7" s="45" t="s">
        <v>23</v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4"/>
      <c r="O7" s="14"/>
      <c r="P7" s="14"/>
      <c r="Q7" s="14"/>
    </row>
    <row r="8" spans="1:17" ht="15" customHeight="1" x14ac:dyDescent="0.2">
      <c r="A8" s="14"/>
      <c r="B8" s="14"/>
      <c r="C8" s="7" t="s">
        <v>6</v>
      </c>
      <c r="D8" s="15"/>
      <c r="E8" s="42" t="s">
        <v>7</v>
      </c>
      <c r="F8" s="42" t="s">
        <v>8</v>
      </c>
      <c r="G8" s="46" t="s">
        <v>24</v>
      </c>
      <c r="H8" s="42" t="s">
        <v>9</v>
      </c>
      <c r="I8" s="15"/>
      <c r="J8" s="15"/>
      <c r="K8" s="15"/>
      <c r="L8" s="15"/>
      <c r="M8" s="15"/>
      <c r="N8" s="14"/>
      <c r="O8" s="14"/>
      <c r="P8" s="14"/>
      <c r="Q8" s="14"/>
    </row>
    <row r="9" spans="1:17" ht="15" customHeight="1" x14ac:dyDescent="0.2">
      <c r="A9" s="14"/>
      <c r="B9" s="14"/>
      <c r="C9" s="14"/>
      <c r="D9" s="15"/>
      <c r="E9" s="10" t="s">
        <v>10</v>
      </c>
      <c r="F9" s="9">
        <v>15</v>
      </c>
      <c r="G9" s="44">
        <v>0.05</v>
      </c>
      <c r="H9" s="42" t="s">
        <v>11</v>
      </c>
      <c r="I9" s="15"/>
      <c r="J9" s="15"/>
      <c r="K9" s="15"/>
      <c r="L9" s="15"/>
      <c r="M9" s="15"/>
      <c r="N9" s="14"/>
      <c r="O9" s="14"/>
      <c r="P9" s="14"/>
      <c r="Q9" s="14"/>
    </row>
    <row r="10" spans="1:17" ht="15" customHeight="1" x14ac:dyDescent="0.2">
      <c r="A10" s="14"/>
      <c r="B10" s="14"/>
      <c r="C10" s="14"/>
      <c r="D10" s="15"/>
      <c r="E10" s="10" t="s">
        <v>12</v>
      </c>
      <c r="F10" s="9">
        <v>7</v>
      </c>
      <c r="G10" s="44">
        <v>0.05</v>
      </c>
      <c r="H10" s="42" t="s">
        <v>11</v>
      </c>
      <c r="I10" s="15"/>
      <c r="J10" s="15"/>
      <c r="K10" s="15"/>
      <c r="L10" s="15"/>
      <c r="M10" s="15"/>
      <c r="N10" s="14"/>
      <c r="O10" s="14"/>
      <c r="P10" s="14"/>
      <c r="Q10" s="14"/>
    </row>
    <row r="11" spans="1:17" ht="15" customHeight="1" x14ac:dyDescent="0.2">
      <c r="A11" s="14"/>
      <c r="B11" s="14"/>
      <c r="C11" s="14"/>
      <c r="D11" s="15"/>
      <c r="E11" s="10" t="s">
        <v>13</v>
      </c>
      <c r="F11" s="9">
        <v>5</v>
      </c>
      <c r="G11" s="44">
        <v>0.05</v>
      </c>
      <c r="H11" s="42" t="s">
        <v>11</v>
      </c>
      <c r="I11" s="15"/>
      <c r="J11" s="15"/>
      <c r="K11" s="15"/>
      <c r="L11" s="15"/>
      <c r="M11" s="15"/>
      <c r="N11" s="14"/>
      <c r="O11" s="14"/>
      <c r="P11" s="14"/>
      <c r="Q11" s="14"/>
    </row>
    <row r="12" spans="1:17" ht="15" customHeight="1" x14ac:dyDescent="0.2">
      <c r="A12" s="14"/>
      <c r="B12" s="14"/>
      <c r="C12" s="14"/>
      <c r="D12" s="15"/>
      <c r="E12" s="15"/>
      <c r="F12" s="15"/>
      <c r="G12" s="15"/>
      <c r="H12" s="15"/>
      <c r="I12" s="16"/>
      <c r="J12" s="15"/>
      <c r="K12" s="15"/>
      <c r="L12" s="15"/>
      <c r="M12" s="15"/>
      <c r="N12" s="14"/>
      <c r="O12" s="14"/>
      <c r="P12" s="14"/>
      <c r="Q12" s="14"/>
    </row>
    <row r="13" spans="1:17" ht="15" customHeight="1" x14ac:dyDescent="0.2">
      <c r="A13" s="6" t="s">
        <v>14</v>
      </c>
      <c r="B13" s="14"/>
      <c r="C13" s="14"/>
      <c r="D13" s="15"/>
      <c r="E13" s="15"/>
      <c r="F13" s="15"/>
      <c r="G13" s="15"/>
      <c r="H13" s="15"/>
      <c r="I13" s="16"/>
      <c r="J13" s="15"/>
      <c r="K13" s="15"/>
      <c r="L13" s="15"/>
      <c r="M13" s="15"/>
      <c r="N13" s="14"/>
      <c r="O13" s="14"/>
      <c r="P13" s="14"/>
      <c r="Q13" s="14"/>
    </row>
    <row r="14" spans="1:17" ht="15" customHeight="1" x14ac:dyDescent="0.2">
      <c r="A14" s="14"/>
      <c r="B14" s="7" t="s">
        <v>29</v>
      </c>
      <c r="C14" s="7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4"/>
      <c r="O14" s="14"/>
      <c r="P14" s="14"/>
      <c r="Q14" s="14"/>
    </row>
    <row r="15" spans="1:17" ht="15" customHeight="1" x14ac:dyDescent="0.2">
      <c r="A15" s="14"/>
      <c r="B15" s="45" t="s">
        <v>28</v>
      </c>
      <c r="C15" s="7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4"/>
      <c r="O15" s="14"/>
      <c r="P15" s="14"/>
      <c r="Q15" s="14"/>
    </row>
    <row r="16" spans="1:17" ht="15" customHeight="1" thickBot="1" x14ac:dyDescent="0.25">
      <c r="A16" s="17"/>
      <c r="B16" s="17"/>
      <c r="C16" s="17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</row>
    <row r="17" spans="1:17" ht="15" customHeight="1" thickBot="1" x14ac:dyDescent="0.25"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</row>
    <row r="18" spans="1:17" ht="15" customHeight="1" thickTop="1" x14ac:dyDescent="0.2">
      <c r="A18" s="8"/>
      <c r="B18" s="4" t="s">
        <v>15</v>
      </c>
      <c r="C18" s="20"/>
      <c r="D18" s="20"/>
      <c r="E18" s="20"/>
      <c r="F18" s="20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21"/>
    </row>
    <row r="19" spans="1:17" ht="15" customHeight="1" x14ac:dyDescent="0.2">
      <c r="A19" s="8"/>
      <c r="B19" s="2" t="s">
        <v>21</v>
      </c>
      <c r="D19" s="20"/>
      <c r="E19" s="20"/>
      <c r="F19" s="20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21"/>
    </row>
    <row r="20" spans="1:17" ht="15" customHeight="1" x14ac:dyDescent="0.2">
      <c r="A20" s="23"/>
      <c r="B20" s="19"/>
      <c r="E20" s="24"/>
      <c r="F20" s="25">
        <v>2021</v>
      </c>
      <c r="G20" s="25">
        <v>2022</v>
      </c>
      <c r="H20" s="25">
        <v>2023</v>
      </c>
      <c r="I20" s="25">
        <v>2024</v>
      </c>
      <c r="J20" s="25">
        <v>2025</v>
      </c>
      <c r="K20" s="25">
        <v>2026</v>
      </c>
      <c r="L20" s="25">
        <v>2027</v>
      </c>
      <c r="M20" s="25">
        <v>2028</v>
      </c>
      <c r="N20" s="25">
        <v>2029</v>
      </c>
      <c r="O20" s="25">
        <v>2030</v>
      </c>
      <c r="P20" s="25"/>
      <c r="Q20" s="21"/>
    </row>
    <row r="21" spans="1:17" ht="15" customHeight="1" x14ac:dyDescent="0.2">
      <c r="A21" s="23"/>
      <c r="B21" s="4" t="s">
        <v>16</v>
      </c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21"/>
    </row>
    <row r="22" spans="1:17" s="26" customFormat="1" ht="15" customHeight="1" x14ac:dyDescent="0.2">
      <c r="A22" s="23"/>
      <c r="B22" s="19"/>
      <c r="C22" s="11" t="s">
        <v>17</v>
      </c>
      <c r="P22" s="27"/>
      <c r="Q22" s="28"/>
    </row>
    <row r="23" spans="1:17" s="26" customFormat="1" ht="15" customHeight="1" x14ac:dyDescent="0.2">
      <c r="A23" s="29"/>
      <c r="B23" s="30"/>
      <c r="C23" s="5" t="s">
        <v>18</v>
      </c>
      <c r="D23" s="5" t="s">
        <v>19</v>
      </c>
      <c r="E23" s="5" t="s">
        <v>20</v>
      </c>
      <c r="F23" s="27">
        <f t="shared" ref="F23:O23" si="0">(1-$G$9)/$F$9</f>
        <v>6.3333333333333325E-2</v>
      </c>
      <c r="G23" s="27">
        <f t="shared" si="0"/>
        <v>6.3333333333333325E-2</v>
      </c>
      <c r="H23" s="27">
        <f t="shared" si="0"/>
        <v>6.3333333333333325E-2</v>
      </c>
      <c r="I23" s="27">
        <f t="shared" si="0"/>
        <v>6.3333333333333325E-2</v>
      </c>
      <c r="J23" s="27">
        <f t="shared" si="0"/>
        <v>6.3333333333333325E-2</v>
      </c>
      <c r="K23" s="27">
        <f t="shared" si="0"/>
        <v>6.3333333333333325E-2</v>
      </c>
      <c r="L23" s="27">
        <f t="shared" si="0"/>
        <v>6.3333333333333325E-2</v>
      </c>
      <c r="M23" s="27">
        <f t="shared" si="0"/>
        <v>6.3333333333333325E-2</v>
      </c>
      <c r="N23" s="27">
        <f t="shared" si="0"/>
        <v>6.3333333333333325E-2</v>
      </c>
      <c r="O23" s="27">
        <f t="shared" si="0"/>
        <v>6.3333333333333325E-2</v>
      </c>
      <c r="P23" s="30"/>
      <c r="Q23" s="28"/>
    </row>
    <row r="24" spans="1:17" ht="15" customHeight="1" x14ac:dyDescent="0.2">
      <c r="A24" s="29"/>
      <c r="B24" s="30"/>
      <c r="C24" s="9">
        <v>15000</v>
      </c>
      <c r="D24" s="25">
        <v>2021</v>
      </c>
      <c r="F24" s="31" t="str">
        <f t="shared" ref="F24:O27" si="1">IF(AND($D24&lt;F$20,$D24+$F$9&gt;=F$20),$C24*F$23,"")</f>
        <v/>
      </c>
      <c r="G24" s="32">
        <f t="shared" si="1"/>
        <v>949.99999999999989</v>
      </c>
      <c r="H24" s="32">
        <f t="shared" si="1"/>
        <v>949.99999999999989</v>
      </c>
      <c r="I24" s="32">
        <f t="shared" si="1"/>
        <v>949.99999999999989</v>
      </c>
      <c r="J24" s="32">
        <f t="shared" si="1"/>
        <v>949.99999999999989</v>
      </c>
      <c r="K24" s="32">
        <f t="shared" si="1"/>
        <v>949.99999999999989</v>
      </c>
      <c r="L24" s="32">
        <f t="shared" si="1"/>
        <v>949.99999999999989</v>
      </c>
      <c r="M24" s="32">
        <f t="shared" si="1"/>
        <v>949.99999999999989</v>
      </c>
      <c r="N24" s="32">
        <f t="shared" si="1"/>
        <v>949.99999999999989</v>
      </c>
      <c r="O24" s="33">
        <f t="shared" si="1"/>
        <v>949.99999999999989</v>
      </c>
      <c r="P24" s="34"/>
      <c r="Q24" s="21"/>
    </row>
    <row r="25" spans="1:17" ht="15" customHeight="1" x14ac:dyDescent="0.2">
      <c r="A25" s="23"/>
      <c r="B25" s="19"/>
      <c r="C25" s="9">
        <v>0</v>
      </c>
      <c r="D25" s="25">
        <v>2022</v>
      </c>
      <c r="F25" s="35" t="str">
        <f t="shared" si="1"/>
        <v/>
      </c>
      <c r="G25" s="34" t="str">
        <f t="shared" si="1"/>
        <v/>
      </c>
      <c r="H25" s="34">
        <f t="shared" si="1"/>
        <v>0</v>
      </c>
      <c r="I25" s="34">
        <f t="shared" si="1"/>
        <v>0</v>
      </c>
      <c r="J25" s="34">
        <f t="shared" si="1"/>
        <v>0</v>
      </c>
      <c r="K25" s="34">
        <f t="shared" si="1"/>
        <v>0</v>
      </c>
      <c r="L25" s="34">
        <f t="shared" si="1"/>
        <v>0</v>
      </c>
      <c r="M25" s="34">
        <f t="shared" si="1"/>
        <v>0</v>
      </c>
      <c r="N25" s="34">
        <f t="shared" si="1"/>
        <v>0</v>
      </c>
      <c r="O25" s="36">
        <f t="shared" si="1"/>
        <v>0</v>
      </c>
      <c r="P25" s="34"/>
      <c r="Q25" s="21"/>
    </row>
    <row r="26" spans="1:17" ht="15" customHeight="1" x14ac:dyDescent="0.2">
      <c r="A26" s="23"/>
      <c r="B26" s="19"/>
      <c r="C26" s="9">
        <v>0</v>
      </c>
      <c r="D26" s="25">
        <v>2023</v>
      </c>
      <c r="F26" s="35" t="str">
        <f t="shared" si="1"/>
        <v/>
      </c>
      <c r="G26" s="34" t="str">
        <f t="shared" si="1"/>
        <v/>
      </c>
      <c r="H26" s="34" t="str">
        <f t="shared" si="1"/>
        <v/>
      </c>
      <c r="I26" s="34">
        <f t="shared" si="1"/>
        <v>0</v>
      </c>
      <c r="J26" s="34">
        <f t="shared" si="1"/>
        <v>0</v>
      </c>
      <c r="K26" s="34">
        <f t="shared" si="1"/>
        <v>0</v>
      </c>
      <c r="L26" s="34">
        <f t="shared" si="1"/>
        <v>0</v>
      </c>
      <c r="M26" s="34">
        <f t="shared" si="1"/>
        <v>0</v>
      </c>
      <c r="N26" s="34">
        <f t="shared" si="1"/>
        <v>0</v>
      </c>
      <c r="O26" s="36">
        <f t="shared" si="1"/>
        <v>0</v>
      </c>
      <c r="P26" s="34"/>
      <c r="Q26" s="21"/>
    </row>
    <row r="27" spans="1:17" ht="15" customHeight="1" x14ac:dyDescent="0.2">
      <c r="A27" s="23"/>
      <c r="B27" s="19"/>
      <c r="C27" s="9">
        <v>0</v>
      </c>
      <c r="D27" s="25">
        <v>2024</v>
      </c>
      <c r="F27" s="37" t="str">
        <f t="shared" si="1"/>
        <v/>
      </c>
      <c r="G27" s="38" t="str">
        <f t="shared" si="1"/>
        <v/>
      </c>
      <c r="H27" s="38" t="str">
        <f t="shared" si="1"/>
        <v/>
      </c>
      <c r="I27" s="38" t="str">
        <f t="shared" si="1"/>
        <v/>
      </c>
      <c r="J27" s="38">
        <f t="shared" si="1"/>
        <v>0</v>
      </c>
      <c r="K27" s="38">
        <f t="shared" si="1"/>
        <v>0</v>
      </c>
      <c r="L27" s="38">
        <f t="shared" si="1"/>
        <v>0</v>
      </c>
      <c r="M27" s="38">
        <f t="shared" si="1"/>
        <v>0</v>
      </c>
      <c r="N27" s="38">
        <f t="shared" si="1"/>
        <v>0</v>
      </c>
      <c r="O27" s="39">
        <f t="shared" si="1"/>
        <v>0</v>
      </c>
      <c r="P27" s="34"/>
      <c r="Q27" s="21"/>
    </row>
    <row r="28" spans="1:17" ht="15" customHeight="1" x14ac:dyDescent="0.2">
      <c r="A28" s="23"/>
      <c r="B28" s="19"/>
      <c r="C28" s="4" t="s">
        <v>1</v>
      </c>
      <c r="D28" s="19"/>
      <c r="E28" s="19"/>
      <c r="F28" s="12">
        <f>SUM(F24:F27)</f>
        <v>0</v>
      </c>
      <c r="G28" s="12">
        <f t="shared" ref="G28:O28" si="2">SUM(G24:G27)</f>
        <v>949.99999999999989</v>
      </c>
      <c r="H28" s="12">
        <f t="shared" si="2"/>
        <v>949.99999999999989</v>
      </c>
      <c r="I28" s="12">
        <f t="shared" si="2"/>
        <v>949.99999999999989</v>
      </c>
      <c r="J28" s="12">
        <f t="shared" si="2"/>
        <v>949.99999999999989</v>
      </c>
      <c r="K28" s="12">
        <f t="shared" si="2"/>
        <v>949.99999999999989</v>
      </c>
      <c r="L28" s="12">
        <f t="shared" si="2"/>
        <v>949.99999999999989</v>
      </c>
      <c r="M28" s="12">
        <f t="shared" si="2"/>
        <v>949.99999999999989</v>
      </c>
      <c r="N28" s="12">
        <f t="shared" si="2"/>
        <v>949.99999999999989</v>
      </c>
      <c r="O28" s="12">
        <f t="shared" si="2"/>
        <v>949.99999999999989</v>
      </c>
      <c r="P28" s="12"/>
      <c r="Q28" s="21"/>
    </row>
    <row r="29" spans="1:17" ht="15" customHeight="1" x14ac:dyDescent="0.2">
      <c r="A29" s="23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21"/>
    </row>
    <row r="30" spans="1:17" s="26" customFormat="1" ht="15" customHeight="1" x14ac:dyDescent="0.2">
      <c r="A30" s="23"/>
      <c r="B30" s="19"/>
      <c r="C30" s="11" t="s">
        <v>0</v>
      </c>
      <c r="P30" s="27"/>
      <c r="Q30" s="28"/>
    </row>
    <row r="31" spans="1:17" s="26" customFormat="1" ht="15" customHeight="1" x14ac:dyDescent="0.2">
      <c r="A31" s="29"/>
      <c r="B31" s="30"/>
      <c r="C31" s="5" t="s">
        <v>18</v>
      </c>
      <c r="D31" s="5" t="s">
        <v>19</v>
      </c>
      <c r="E31" s="5" t="s">
        <v>20</v>
      </c>
      <c r="F31" s="27">
        <f t="shared" ref="F31:O31" si="3">(1-$G$10)/$F$10</f>
        <v>0.1357142857142857</v>
      </c>
      <c r="G31" s="27">
        <f t="shared" si="3"/>
        <v>0.1357142857142857</v>
      </c>
      <c r="H31" s="27">
        <f t="shared" si="3"/>
        <v>0.1357142857142857</v>
      </c>
      <c r="I31" s="27">
        <f t="shared" si="3"/>
        <v>0.1357142857142857</v>
      </c>
      <c r="J31" s="27">
        <f t="shared" si="3"/>
        <v>0.1357142857142857</v>
      </c>
      <c r="K31" s="27">
        <f t="shared" si="3"/>
        <v>0.1357142857142857</v>
      </c>
      <c r="L31" s="27">
        <f t="shared" si="3"/>
        <v>0.1357142857142857</v>
      </c>
      <c r="M31" s="27">
        <f t="shared" si="3"/>
        <v>0.1357142857142857</v>
      </c>
      <c r="N31" s="27">
        <f t="shared" si="3"/>
        <v>0.1357142857142857</v>
      </c>
      <c r="O31" s="27">
        <f t="shared" si="3"/>
        <v>0.1357142857142857</v>
      </c>
      <c r="P31" s="30"/>
      <c r="Q31" s="28"/>
    </row>
    <row r="32" spans="1:17" ht="15" customHeight="1" x14ac:dyDescent="0.2">
      <c r="A32" s="29"/>
      <c r="B32" s="30"/>
      <c r="C32" s="9">
        <v>30000</v>
      </c>
      <c r="D32" s="25">
        <v>2021</v>
      </c>
      <c r="F32" s="31" t="str">
        <f>IF(AND($D32&lt;F$20,$D32+$F$10&gt;=F$20),$C32*F$31,"")</f>
        <v/>
      </c>
      <c r="G32" s="32">
        <f t="shared" ref="G32:O35" si="4">IF(AND($D32&lt;G$20,$D32+$F$10&gt;=G$20),$C32*G$31,"")</f>
        <v>4071.4285714285711</v>
      </c>
      <c r="H32" s="32">
        <f t="shared" si="4"/>
        <v>4071.4285714285711</v>
      </c>
      <c r="I32" s="32">
        <f t="shared" si="4"/>
        <v>4071.4285714285711</v>
      </c>
      <c r="J32" s="32">
        <f t="shared" si="4"/>
        <v>4071.4285714285711</v>
      </c>
      <c r="K32" s="32">
        <f t="shared" si="4"/>
        <v>4071.4285714285711</v>
      </c>
      <c r="L32" s="32">
        <f t="shared" si="4"/>
        <v>4071.4285714285711</v>
      </c>
      <c r="M32" s="32">
        <f t="shared" si="4"/>
        <v>4071.4285714285711</v>
      </c>
      <c r="N32" s="32" t="str">
        <f t="shared" si="4"/>
        <v/>
      </c>
      <c r="O32" s="33" t="str">
        <f t="shared" si="4"/>
        <v/>
      </c>
      <c r="P32" s="34"/>
      <c r="Q32" s="21"/>
    </row>
    <row r="33" spans="1:17" ht="15" customHeight="1" x14ac:dyDescent="0.2">
      <c r="A33" s="23"/>
      <c r="B33" s="19"/>
      <c r="C33" s="9">
        <v>1000</v>
      </c>
      <c r="D33" s="25">
        <v>2022</v>
      </c>
      <c r="F33" s="35" t="str">
        <f>IF(AND($D33&lt;F$20,$D33+$F$10&gt;=F$20),$C33*F$31,"")</f>
        <v/>
      </c>
      <c r="G33" s="34" t="str">
        <f t="shared" si="4"/>
        <v/>
      </c>
      <c r="H33" s="34">
        <f t="shared" si="4"/>
        <v>135.71428571428569</v>
      </c>
      <c r="I33" s="34">
        <f t="shared" si="4"/>
        <v>135.71428571428569</v>
      </c>
      <c r="J33" s="34">
        <f t="shared" si="4"/>
        <v>135.71428571428569</v>
      </c>
      <c r="K33" s="34">
        <f t="shared" si="4"/>
        <v>135.71428571428569</v>
      </c>
      <c r="L33" s="34">
        <f t="shared" si="4"/>
        <v>135.71428571428569</v>
      </c>
      <c r="M33" s="34">
        <f t="shared" si="4"/>
        <v>135.71428571428569</v>
      </c>
      <c r="N33" s="34">
        <f t="shared" si="4"/>
        <v>135.71428571428569</v>
      </c>
      <c r="O33" s="36" t="str">
        <f t="shared" si="4"/>
        <v/>
      </c>
      <c r="P33" s="34"/>
      <c r="Q33" s="21"/>
    </row>
    <row r="34" spans="1:17" ht="15" customHeight="1" x14ac:dyDescent="0.2">
      <c r="A34" s="23"/>
      <c r="B34" s="19"/>
      <c r="C34" s="9">
        <v>1000</v>
      </c>
      <c r="D34" s="25">
        <v>2023</v>
      </c>
      <c r="F34" s="35" t="str">
        <f>IF(AND($D34&lt;F$20,$D34+$F$10&gt;=F$20),$C34*F$31,"")</f>
        <v/>
      </c>
      <c r="G34" s="34" t="str">
        <f t="shared" si="4"/>
        <v/>
      </c>
      <c r="H34" s="34" t="str">
        <f t="shared" si="4"/>
        <v/>
      </c>
      <c r="I34" s="34">
        <f t="shared" si="4"/>
        <v>135.71428571428569</v>
      </c>
      <c r="J34" s="34">
        <f t="shared" si="4"/>
        <v>135.71428571428569</v>
      </c>
      <c r="K34" s="34">
        <f t="shared" si="4"/>
        <v>135.71428571428569</v>
      </c>
      <c r="L34" s="34">
        <f t="shared" si="4"/>
        <v>135.71428571428569</v>
      </c>
      <c r="M34" s="34">
        <f t="shared" si="4"/>
        <v>135.71428571428569</v>
      </c>
      <c r="N34" s="34">
        <f t="shared" si="4"/>
        <v>135.71428571428569</v>
      </c>
      <c r="O34" s="36">
        <f t="shared" si="4"/>
        <v>135.71428571428569</v>
      </c>
      <c r="P34" s="34"/>
      <c r="Q34" s="21"/>
    </row>
    <row r="35" spans="1:17" ht="15" customHeight="1" x14ac:dyDescent="0.2">
      <c r="A35" s="23"/>
      <c r="B35" s="19"/>
      <c r="C35" s="9">
        <v>1000</v>
      </c>
      <c r="D35" s="25">
        <v>2024</v>
      </c>
      <c r="F35" s="37" t="str">
        <f>IF(AND($D35&lt;F$20,$D35+$F$10&gt;=F$20),$C35*F$31,"")</f>
        <v/>
      </c>
      <c r="G35" s="38" t="str">
        <f t="shared" si="4"/>
        <v/>
      </c>
      <c r="H35" s="38" t="str">
        <f t="shared" si="4"/>
        <v/>
      </c>
      <c r="I35" s="38" t="str">
        <f t="shared" si="4"/>
        <v/>
      </c>
      <c r="J35" s="38">
        <f t="shared" si="4"/>
        <v>135.71428571428569</v>
      </c>
      <c r="K35" s="38">
        <f t="shared" si="4"/>
        <v>135.71428571428569</v>
      </c>
      <c r="L35" s="38">
        <f t="shared" si="4"/>
        <v>135.71428571428569</v>
      </c>
      <c r="M35" s="38">
        <f t="shared" si="4"/>
        <v>135.71428571428569</v>
      </c>
      <c r="N35" s="38">
        <f t="shared" si="4"/>
        <v>135.71428571428569</v>
      </c>
      <c r="O35" s="39">
        <f t="shared" si="4"/>
        <v>135.71428571428569</v>
      </c>
      <c r="P35" s="34"/>
      <c r="Q35" s="21"/>
    </row>
    <row r="36" spans="1:17" ht="15" customHeight="1" x14ac:dyDescent="0.2">
      <c r="A36" s="23"/>
      <c r="B36" s="19"/>
      <c r="C36" s="4" t="s">
        <v>2</v>
      </c>
      <c r="D36" s="19"/>
      <c r="E36" s="19"/>
      <c r="F36" s="12">
        <f t="shared" ref="F36:O36" si="5">SUM(F32:F35)</f>
        <v>0</v>
      </c>
      <c r="G36" s="12">
        <f t="shared" si="5"/>
        <v>4071.4285714285711</v>
      </c>
      <c r="H36" s="12">
        <f t="shared" si="5"/>
        <v>4207.1428571428569</v>
      </c>
      <c r="I36" s="12">
        <f t="shared" si="5"/>
        <v>4342.8571428571422</v>
      </c>
      <c r="J36" s="12">
        <f t="shared" si="5"/>
        <v>4478.5714285714275</v>
      </c>
      <c r="K36" s="12">
        <f t="shared" si="5"/>
        <v>4478.5714285714275</v>
      </c>
      <c r="L36" s="12">
        <f t="shared" si="5"/>
        <v>4478.5714285714275</v>
      </c>
      <c r="M36" s="12">
        <f t="shared" si="5"/>
        <v>4478.5714285714275</v>
      </c>
      <c r="N36" s="12">
        <f t="shared" si="5"/>
        <v>407.14285714285711</v>
      </c>
      <c r="O36" s="12">
        <f t="shared" si="5"/>
        <v>271.42857142857139</v>
      </c>
      <c r="P36" s="12"/>
      <c r="Q36" s="21"/>
    </row>
    <row r="37" spans="1:17" ht="15" customHeight="1" x14ac:dyDescent="0.2">
      <c r="A37" s="23"/>
      <c r="B37" s="22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21"/>
    </row>
    <row r="38" spans="1:17" s="26" customFormat="1" ht="15" customHeight="1" x14ac:dyDescent="0.2">
      <c r="A38" s="23"/>
      <c r="B38" s="19"/>
      <c r="C38" s="11" t="s">
        <v>3</v>
      </c>
      <c r="P38" s="27"/>
      <c r="Q38" s="28"/>
    </row>
    <row r="39" spans="1:17" s="26" customFormat="1" ht="15" customHeight="1" x14ac:dyDescent="0.2">
      <c r="A39" s="29"/>
      <c r="B39" s="30"/>
      <c r="C39" s="5" t="s">
        <v>18</v>
      </c>
      <c r="D39" s="5" t="s">
        <v>19</v>
      </c>
      <c r="E39" s="5" t="s">
        <v>20</v>
      </c>
      <c r="F39" s="27">
        <f t="shared" ref="F39:O39" si="6">(1-$G$11)/$F$11</f>
        <v>0.19</v>
      </c>
      <c r="G39" s="27">
        <f t="shared" si="6"/>
        <v>0.19</v>
      </c>
      <c r="H39" s="27">
        <f t="shared" si="6"/>
        <v>0.19</v>
      </c>
      <c r="I39" s="27">
        <f t="shared" si="6"/>
        <v>0.19</v>
      </c>
      <c r="J39" s="27">
        <f t="shared" si="6"/>
        <v>0.19</v>
      </c>
      <c r="K39" s="27">
        <f t="shared" si="6"/>
        <v>0.19</v>
      </c>
      <c r="L39" s="27">
        <f t="shared" si="6"/>
        <v>0.19</v>
      </c>
      <c r="M39" s="27">
        <f t="shared" si="6"/>
        <v>0.19</v>
      </c>
      <c r="N39" s="27">
        <f t="shared" si="6"/>
        <v>0.19</v>
      </c>
      <c r="O39" s="27">
        <f t="shared" si="6"/>
        <v>0.19</v>
      </c>
      <c r="P39" s="30"/>
      <c r="Q39" s="28"/>
    </row>
    <row r="40" spans="1:17" ht="15" customHeight="1" x14ac:dyDescent="0.2">
      <c r="A40" s="29"/>
      <c r="B40" s="30"/>
      <c r="C40" s="9">
        <v>200</v>
      </c>
      <c r="D40" s="25">
        <v>2021</v>
      </c>
      <c r="F40" s="31" t="str">
        <f>IF(AND($D40&lt;F$20,$D40+$F$11&gt;=F$20),$C40*F$39,"")</f>
        <v/>
      </c>
      <c r="G40" s="32">
        <f t="shared" ref="G40:O43" si="7">IF(AND($D40&lt;G$20,$D40+$F$11&gt;=G$20),$C40*G$39,"")</f>
        <v>38</v>
      </c>
      <c r="H40" s="32">
        <f t="shared" si="7"/>
        <v>38</v>
      </c>
      <c r="I40" s="32">
        <f t="shared" si="7"/>
        <v>38</v>
      </c>
      <c r="J40" s="32">
        <f t="shared" si="7"/>
        <v>38</v>
      </c>
      <c r="K40" s="32">
        <f t="shared" si="7"/>
        <v>38</v>
      </c>
      <c r="L40" s="32" t="str">
        <f t="shared" si="7"/>
        <v/>
      </c>
      <c r="M40" s="32" t="str">
        <f t="shared" si="7"/>
        <v/>
      </c>
      <c r="N40" s="32" t="str">
        <f t="shared" si="7"/>
        <v/>
      </c>
      <c r="O40" s="33" t="str">
        <f t="shared" si="7"/>
        <v/>
      </c>
      <c r="P40" s="34"/>
      <c r="Q40" s="21"/>
    </row>
    <row r="41" spans="1:17" ht="15" customHeight="1" x14ac:dyDescent="0.2">
      <c r="A41" s="23"/>
      <c r="B41" s="19"/>
      <c r="C41" s="9">
        <v>100</v>
      </c>
      <c r="D41" s="25">
        <v>2022</v>
      </c>
      <c r="F41" s="35" t="str">
        <f>IF(AND($D41&lt;F$20,$D41+$F$11&gt;=F$20),$C41*F$39,"")</f>
        <v/>
      </c>
      <c r="G41" s="34" t="str">
        <f t="shared" si="7"/>
        <v/>
      </c>
      <c r="H41" s="34">
        <f t="shared" si="7"/>
        <v>19</v>
      </c>
      <c r="I41" s="34">
        <f t="shared" si="7"/>
        <v>19</v>
      </c>
      <c r="J41" s="34">
        <f t="shared" si="7"/>
        <v>19</v>
      </c>
      <c r="K41" s="34">
        <f t="shared" si="7"/>
        <v>19</v>
      </c>
      <c r="L41" s="34">
        <f t="shared" si="7"/>
        <v>19</v>
      </c>
      <c r="M41" s="34" t="str">
        <f t="shared" si="7"/>
        <v/>
      </c>
      <c r="N41" s="34" t="str">
        <f t="shared" si="7"/>
        <v/>
      </c>
      <c r="O41" s="36" t="str">
        <f t="shared" si="7"/>
        <v/>
      </c>
      <c r="P41" s="34"/>
      <c r="Q41" s="21"/>
    </row>
    <row r="42" spans="1:17" ht="15" customHeight="1" x14ac:dyDescent="0.2">
      <c r="A42" s="23"/>
      <c r="B42" s="19"/>
      <c r="C42" s="9">
        <v>100</v>
      </c>
      <c r="D42" s="25">
        <v>2023</v>
      </c>
      <c r="F42" s="35" t="str">
        <f>IF(AND($D42&lt;F$20,$D42+$F$11&gt;=F$20),$C42*F$39,"")</f>
        <v/>
      </c>
      <c r="G42" s="34" t="str">
        <f t="shared" si="7"/>
        <v/>
      </c>
      <c r="H42" s="34" t="str">
        <f t="shared" si="7"/>
        <v/>
      </c>
      <c r="I42" s="34">
        <f t="shared" si="7"/>
        <v>19</v>
      </c>
      <c r="J42" s="34">
        <f t="shared" si="7"/>
        <v>19</v>
      </c>
      <c r="K42" s="34">
        <f t="shared" si="7"/>
        <v>19</v>
      </c>
      <c r="L42" s="34">
        <f t="shared" si="7"/>
        <v>19</v>
      </c>
      <c r="M42" s="34">
        <f t="shared" si="7"/>
        <v>19</v>
      </c>
      <c r="N42" s="34" t="str">
        <f t="shared" si="7"/>
        <v/>
      </c>
      <c r="O42" s="36" t="str">
        <f t="shared" si="7"/>
        <v/>
      </c>
      <c r="P42" s="34"/>
      <c r="Q42" s="21"/>
    </row>
    <row r="43" spans="1:17" ht="15" customHeight="1" x14ac:dyDescent="0.2">
      <c r="A43" s="23"/>
      <c r="B43" s="19"/>
      <c r="C43" s="9">
        <v>100</v>
      </c>
      <c r="D43" s="25">
        <v>2024</v>
      </c>
      <c r="F43" s="37" t="str">
        <f>IF(AND($D43&lt;F$20,$D43+$F$11&gt;=F$20),$C43*F$39,"")</f>
        <v/>
      </c>
      <c r="G43" s="38" t="str">
        <f t="shared" si="7"/>
        <v/>
      </c>
      <c r="H43" s="38" t="str">
        <f t="shared" si="7"/>
        <v/>
      </c>
      <c r="I43" s="38" t="str">
        <f t="shared" si="7"/>
        <v/>
      </c>
      <c r="J43" s="38">
        <f t="shared" si="7"/>
        <v>19</v>
      </c>
      <c r="K43" s="38">
        <f t="shared" si="7"/>
        <v>19</v>
      </c>
      <c r="L43" s="38">
        <f t="shared" si="7"/>
        <v>19</v>
      </c>
      <c r="M43" s="38">
        <f t="shared" si="7"/>
        <v>19</v>
      </c>
      <c r="N43" s="38">
        <f t="shared" si="7"/>
        <v>19</v>
      </c>
      <c r="O43" s="39" t="str">
        <f t="shared" si="7"/>
        <v/>
      </c>
      <c r="P43" s="34"/>
      <c r="Q43" s="21"/>
    </row>
    <row r="44" spans="1:17" ht="15" customHeight="1" x14ac:dyDescent="0.2">
      <c r="A44" s="23"/>
      <c r="B44" s="19"/>
      <c r="C44" s="4" t="s">
        <v>4</v>
      </c>
      <c r="D44" s="19"/>
      <c r="E44" s="19"/>
      <c r="F44" s="12">
        <f t="shared" ref="F44:O44" si="8">SUM(F40:F43)</f>
        <v>0</v>
      </c>
      <c r="G44" s="12">
        <f t="shared" si="8"/>
        <v>38</v>
      </c>
      <c r="H44" s="12">
        <f t="shared" si="8"/>
        <v>57</v>
      </c>
      <c r="I44" s="12">
        <f t="shared" si="8"/>
        <v>76</v>
      </c>
      <c r="J44" s="12">
        <f t="shared" si="8"/>
        <v>95</v>
      </c>
      <c r="K44" s="12">
        <f t="shared" si="8"/>
        <v>95</v>
      </c>
      <c r="L44" s="12">
        <f t="shared" si="8"/>
        <v>57</v>
      </c>
      <c r="M44" s="12">
        <f t="shared" si="8"/>
        <v>38</v>
      </c>
      <c r="N44" s="12">
        <f t="shared" si="8"/>
        <v>19</v>
      </c>
      <c r="O44" s="12">
        <f t="shared" si="8"/>
        <v>0</v>
      </c>
      <c r="P44" s="12"/>
      <c r="Q44" s="21"/>
    </row>
    <row r="45" spans="1:17" ht="15" customHeight="1" x14ac:dyDescent="0.2">
      <c r="A45" s="23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21"/>
    </row>
    <row r="46" spans="1:17" ht="15" customHeight="1" x14ac:dyDescent="0.2">
      <c r="A46" s="23"/>
      <c r="C46" s="22" t="s">
        <v>27</v>
      </c>
      <c r="D46" s="19"/>
      <c r="E46" s="19"/>
      <c r="F46" s="12">
        <f t="shared" ref="F46:O46" si="9">SUM(F28,F36,F44)</f>
        <v>0</v>
      </c>
      <c r="G46" s="12">
        <f t="shared" si="9"/>
        <v>5059.4285714285706</v>
      </c>
      <c r="H46" s="12">
        <f t="shared" si="9"/>
        <v>5214.1428571428569</v>
      </c>
      <c r="I46" s="12">
        <f t="shared" si="9"/>
        <v>5368.8571428571422</v>
      </c>
      <c r="J46" s="12">
        <f t="shared" si="9"/>
        <v>5523.5714285714275</v>
      </c>
      <c r="K46" s="12">
        <f t="shared" si="9"/>
        <v>5523.5714285714275</v>
      </c>
      <c r="L46" s="12">
        <f t="shared" si="9"/>
        <v>5485.5714285714275</v>
      </c>
      <c r="M46" s="12">
        <f t="shared" si="9"/>
        <v>5466.5714285714275</v>
      </c>
      <c r="N46" s="12">
        <f t="shared" si="9"/>
        <v>1376.1428571428569</v>
      </c>
      <c r="O46" s="12">
        <f t="shared" si="9"/>
        <v>1221.4285714285713</v>
      </c>
      <c r="P46" s="12"/>
      <c r="Q46" s="21"/>
    </row>
    <row r="47" spans="1:17" ht="15" customHeight="1" x14ac:dyDescent="0.2">
      <c r="A47" s="23"/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21"/>
    </row>
    <row r="48" spans="1:17" ht="15" customHeight="1" thickBot="1" x14ac:dyDescent="0.25">
      <c r="A48" s="23"/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21"/>
    </row>
    <row r="49" spans="1:17" ht="15" customHeight="1" thickTop="1" x14ac:dyDescent="0.2">
      <c r="A49" s="19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19"/>
    </row>
    <row r="50" spans="1:17" ht="15" customHeight="1" x14ac:dyDescent="0.2"/>
    <row r="51" spans="1:17" ht="15" hidden="1" customHeight="1" x14ac:dyDescent="0.2"/>
    <row r="52" spans="1:17" ht="15" hidden="1" customHeight="1" x14ac:dyDescent="0.2"/>
  </sheetData>
  <phoneticPr fontId="2" type="noConversion"/>
  <pageMargins left="0.75" right="0.75" top="1" bottom="1" header="0.5" footer="0.5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固定资产折旧</vt:lpstr>
    </vt:vector>
  </TitlesOfParts>
  <Company>CHAINSHINE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Chainshine</dc:creator>
  <cp:lastModifiedBy>Cardiff</cp:lastModifiedBy>
  <cp:lastPrinted>2010-10-28T03:06:59Z</cp:lastPrinted>
  <dcterms:created xsi:type="dcterms:W3CDTF">2009-12-07T06:14:57Z</dcterms:created>
  <dcterms:modified xsi:type="dcterms:W3CDTF">2021-11-22T01:50:18Z</dcterms:modified>
</cp:coreProperties>
</file>